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31" i="1" l="1"/>
  <c r="N33" i="1" l="1"/>
  <c r="P33" i="1"/>
  <c r="L33" i="1"/>
  <c r="J33" i="1"/>
  <c r="I33" i="1"/>
  <c r="H33" i="1"/>
  <c r="H32" i="1"/>
  <c r="S28" i="1"/>
  <c r="S30" i="1"/>
  <c r="R30" i="1"/>
  <c r="H30" i="1"/>
  <c r="T28" i="1"/>
  <c r="T30" i="1" s="1"/>
  <c r="R27" i="1" l="1"/>
  <c r="H27" i="1"/>
  <c r="S26" i="1"/>
  <c r="T26" i="1" s="1"/>
  <c r="T27" i="1" s="1"/>
  <c r="R25" i="1"/>
  <c r="H25" i="1"/>
  <c r="S24" i="1"/>
  <c r="T24" i="1" s="1"/>
  <c r="T25" i="1" s="1"/>
  <c r="H23" i="1"/>
  <c r="H21" i="1"/>
  <c r="S27" i="1" l="1"/>
  <c r="S25" i="1"/>
  <c r="H18" i="1"/>
  <c r="S11" i="1" l="1"/>
  <c r="H12" i="1"/>
  <c r="R32" i="1" l="1"/>
  <c r="S32" i="1"/>
  <c r="S22" i="1"/>
  <c r="S23" i="1" s="1"/>
  <c r="R23" i="1"/>
  <c r="R21" i="1" l="1"/>
  <c r="S19" i="1"/>
  <c r="T19" i="1" s="1"/>
  <c r="T21" i="1" s="1"/>
  <c r="S21" i="1" l="1"/>
  <c r="R18" i="1"/>
  <c r="R33" i="1" s="1"/>
  <c r="S18" i="1"/>
  <c r="S33" i="1" s="1"/>
  <c r="S13" i="1"/>
  <c r="S15" i="1" s="1"/>
  <c r="R15" i="1"/>
  <c r="H15" i="1"/>
  <c r="R12" i="1" l="1"/>
  <c r="T11" i="1"/>
  <c r="S12" i="1" l="1"/>
  <c r="T12" i="1" l="1"/>
  <c r="T31" i="1"/>
  <c r="T32" i="1" s="1"/>
  <c r="T22" i="1"/>
  <c r="T23" i="1" s="1"/>
  <c r="T16" i="1"/>
  <c r="T18" i="1" s="1"/>
  <c r="T13" i="1"/>
  <c r="T15" i="1" s="1"/>
  <c r="T33" i="1" l="1"/>
</calcChain>
</file>

<file path=xl/sharedStrings.xml><?xml version="1.0" encoding="utf-8"?>
<sst xmlns="http://schemas.openxmlformats.org/spreadsheetml/2006/main" count="174" uniqueCount="155">
  <si>
    <t>Отчет об использовании субсидии по поддержке местных инициатив</t>
  </si>
  <si>
    <t>Ноименование программы</t>
  </si>
  <si>
    <t>Наименование поселения  - участника конкурсного отбора</t>
  </si>
  <si>
    <t>№ п/п</t>
  </si>
  <si>
    <t>Конкурсная документация</t>
  </si>
  <si>
    <t>Извещение (дата,№)</t>
  </si>
  <si>
    <t>Протоколы (дата, №)</t>
  </si>
  <si>
    <t>Контракт (дата, №, наименование подрядчика)</t>
  </si>
  <si>
    <t>Сумма контракта</t>
  </si>
  <si>
    <t>Оплата по заключенному контракту</t>
  </si>
  <si>
    <t>расп. (дата,№)</t>
  </si>
  <si>
    <t>%  от общей суммы контракта</t>
  </si>
  <si>
    <t>% от  общей суммы контракта</t>
  </si>
  <si>
    <t>% от общей суммы контракта</t>
  </si>
  <si>
    <t>Субсидия</t>
  </si>
  <si>
    <t>Получено (сумма)</t>
  </si>
  <si>
    <t>Исполнено</t>
  </si>
  <si>
    <t>Остаток</t>
  </si>
  <si>
    <t>оплата из средств областного бюджета (субсидия) ПП (дата,№, сумма)</t>
  </si>
  <si>
    <t>оплата из средств софинансирования бюджета муниципального образования ПП (дата,№, сумма)</t>
  </si>
  <si>
    <t>оплата из средств софинансированя населения ПП (дата,№, сумма)</t>
  </si>
  <si>
    <t>оплата из средств софинансированя спонсоров ПП (дата,№, сумма)</t>
  </si>
  <si>
    <t>к соглашению о предоставлении субсидий</t>
  </si>
  <si>
    <t>Исполнительные документы акты, тов.накладные (дата, №,сумма)</t>
  </si>
  <si>
    <t>Всего</t>
  </si>
  <si>
    <t>x</t>
  </si>
  <si>
    <t>(руб.)</t>
  </si>
  <si>
    <t>городского округа город Шахунья Нижегородской области</t>
  </si>
  <si>
    <t xml:space="preserve">Городской округ город Шахунья
(АТО г.Шахунья)
</t>
  </si>
  <si>
    <t>Итого по проекту</t>
  </si>
  <si>
    <t>Приложение №3</t>
  </si>
  <si>
    <t>№ 185  от 18 июня 2018 г.</t>
  </si>
  <si>
    <t>Ремонт тротуаров в городе Шахунья</t>
  </si>
  <si>
    <t>распоряжение от 04.07.2018 № 269-р</t>
  </si>
  <si>
    <t>извещение №0132300029518000108 от 12.07.2018</t>
  </si>
  <si>
    <t xml:space="preserve">протокол № 85/1 от 01.08.2018 </t>
  </si>
  <si>
    <t>Муниципальный контракт № 1023175 от 14.08.2018        (ИП Оганисян Г.Х)</t>
  </si>
  <si>
    <t>Формы (КС-2 и КС-3) от 14.09.2018 - 3076493,64</t>
  </si>
  <si>
    <t>п/п №27068 от 18.09.2018 - 1599493,64</t>
  </si>
  <si>
    <t>п/п №27067 от 18.09.2018 - 923000,00</t>
  </si>
  <si>
    <t>п/п №27067 от 18.09.2018 - 154000,00</t>
  </si>
  <si>
    <t>п/п №27067 от 18.09.2018 - 400000,00</t>
  </si>
  <si>
    <t>Благоустройство зоны отдыха в деревне Дыхалиха</t>
  </si>
  <si>
    <t>Городской округ город Шахунья (АТО Красногорский сельсовет)</t>
  </si>
  <si>
    <t>Формы (КС-2 и КС-3) от 27.08.2018 - 46480,20</t>
  </si>
  <si>
    <t>п/п № 24901 от 31.08.2018 - 24169,70</t>
  </si>
  <si>
    <t>п/п № 24898 от 31.08.2018 - 13944,06</t>
  </si>
  <si>
    <t>п/п № 24898 от 31.08.2018 - 2324,01</t>
  </si>
  <si>
    <t>п/п № 24898 от 31.08.2018 - 6042,43</t>
  </si>
  <si>
    <t>распоряжение от 04.07.2018 № 271-р</t>
  </si>
  <si>
    <t>извещение №0132300029518000127 от 24.07.2018</t>
  </si>
  <si>
    <t>протокол № 100/1 от 02.08.2018</t>
  </si>
  <si>
    <t>Муниципальный контракт № 1023297от 16.08.20178        (ООО "Элла")</t>
  </si>
  <si>
    <t>Формы (КС-2 и КС-3) от 27.09.2018 - 452708,18</t>
  </si>
  <si>
    <t>п/п № 29187 от 04.10.2018 - 235018,68</t>
  </si>
  <si>
    <t>Муниципальный контракт № 117 от 09.08.2018                 (ООО "Элла")</t>
  </si>
  <si>
    <t>п/п № 29188 от 04.10.2018 - 136055,94</t>
  </si>
  <si>
    <t>п/п № 29188 от 04.10.2018 - 22675,99</t>
  </si>
  <si>
    <t>п/п № 29188 от 04.10.2018 - 58957,57</t>
  </si>
  <si>
    <t>52</t>
  </si>
  <si>
    <t>5</t>
  </si>
  <si>
    <t>13</t>
  </si>
  <si>
    <t>Устройство детской площадки в деревне Красногор</t>
  </si>
  <si>
    <t>распоряжение от 04.07.2018 № 272-р</t>
  </si>
  <si>
    <t>извещение №0132300029518000112 от 13.07.2018</t>
  </si>
  <si>
    <t>протокол № 90/1 от 24.07.2018,   протокол № 90/3 от 30.07.2018</t>
  </si>
  <si>
    <t>Муниципальный контракт № 1021343 от 10.08.2018          (ООО "Солнечный город")</t>
  </si>
  <si>
    <t>Формы (КС-2 и КС-3) от 28.09.2018 - 226637,70</t>
  </si>
  <si>
    <t>п/п №30985 от 23.10.2018 - 117704,60</t>
  </si>
  <si>
    <t>п/п № 30986 от 23.10.2018 - 68045,87</t>
  </si>
  <si>
    <t>п/п № 30986 от 23.10.2018 - 11340,98</t>
  </si>
  <si>
    <t>п/п № 30986 от 23.10.2018 - 29546,25</t>
  </si>
  <si>
    <t>Муниципальный контракт № 121 от 14.08.2018          (ООО "Элла")</t>
  </si>
  <si>
    <t>Формы (КС-2 и КС-3) от 27.08.2018 - 10040,62</t>
  </si>
  <si>
    <t>п/п №24900 от 31.08.2018 - 5221,12</t>
  </si>
  <si>
    <t>п/п № 24899 от 31.08.2018 - 3012,19</t>
  </si>
  <si>
    <t>п/п № 24899 от 31.08.2018 - 502,03</t>
  </si>
  <si>
    <t>п/п № 24899 от 31.08.2018 - 1305,28</t>
  </si>
  <si>
    <t>Устройство детской площадки в поселке Лужайки</t>
  </si>
  <si>
    <t>Городской округ город Шахунья (АТО Лужайский сельсовет)</t>
  </si>
  <si>
    <t>распоряжение от 04.07.2018 № 274-р</t>
  </si>
  <si>
    <t>извещение №0132300029518000121 от 20.07.2018</t>
  </si>
  <si>
    <t>протокол №104/1 от 31.07.2018, протокол №104/3 от 07.08.2018</t>
  </si>
  <si>
    <t>Муниципальный контракт № 1025091 от 20.08.2018        (ИП Мальченко В.Е.)</t>
  </si>
  <si>
    <t>Формы (КС-2 и КС-3) от 16.10.2018 - 410939,29</t>
  </si>
  <si>
    <t>п/п №31355 от 25.10.2018 - 213240,02</t>
  </si>
  <si>
    <t>п/п №31356 от 25.10.2018- 123354,42</t>
  </si>
  <si>
    <t>п/п №31356 от 25.10.2018- 20798,16</t>
  </si>
  <si>
    <t>п/п №31356 от 25.10.2018- 53546,69</t>
  </si>
  <si>
    <t>Муниципальный контракт № 119 от 14.08.20178         (ООО "Элла")</t>
  </si>
  <si>
    <t>Формы (КС-2 и КС-3) от 03.09.2018 - 39055,64</t>
  </si>
  <si>
    <t>п/п №25650 от 06.09.2018 - 20308,93</t>
  </si>
  <si>
    <t>п/п №25650 от 06.09.2018 - 11716,69</t>
  </si>
  <si>
    <t>п/п №25650 от 06.09.2018 - 1952,78</t>
  </si>
  <si>
    <t>п/п №25650 от 06.09.2018 - 5077,24</t>
  </si>
  <si>
    <t>Благоустройство кладбища в селе Черное</t>
  </si>
  <si>
    <t>распоряжение от 04.07.2018 № 277-р</t>
  </si>
  <si>
    <t>протокол №99/1 от 31.07.2018, протокол № 99/3 от 06.08.2018</t>
  </si>
  <si>
    <t>Муниципальный контракт № 1025987 от 20.08.2018         (ООО "Русский бизнес центр")</t>
  </si>
  <si>
    <t>Формы (КС-2 и КС-3) от 25.09.2018 -294252,67</t>
  </si>
  <si>
    <t>п/п № 30523 от 17.10.2018 - 152845,86</t>
  </si>
  <si>
    <t>п/п № 30524 от 17.10.2018 - 88323,50</t>
  </si>
  <si>
    <t>п/п № 30524 от 17.10.2018 - 14720,58</t>
  </si>
  <si>
    <t>п/п № 30524 от 17.10.2018 - 38362,73</t>
  </si>
  <si>
    <t>Ремонт тротуара по улице Карповская (от Дома культуры до магазина "Заря") в рабочем поселке Вахтан</t>
  </si>
  <si>
    <t>Городской округ город Шахунья (АТО р.п.Вахтан)</t>
  </si>
  <si>
    <t>распоряжение от 04.07.2018 № 275-р</t>
  </si>
  <si>
    <t>извещение №0132300029518000125 от 22.07.2018</t>
  </si>
  <si>
    <t>извещение №0132300029518000118 от 18.07.2018</t>
  </si>
  <si>
    <t>протокол №96/1 от 27.07.2018</t>
  </si>
  <si>
    <t>Муниципальный контракт № 1020397 от 07.08.2018         (ООО "ПСК ФАЭТОН")</t>
  </si>
  <si>
    <t>Формы (КС-2 и КС-3) от 21.08.2018 -463588,21                  Форма (КС-2 и КС-3) от 24.09.2018 - 1283445,45</t>
  </si>
  <si>
    <t>п/п № 25872 от 07.09.2018 - 240900,33 п/п №30174от 15.10.2018 - 666933,33</t>
  </si>
  <si>
    <t>п/п № 25873 от 07.09.2018 - 139076,46 п/п № 30175 от 15.10.2018 - 385123,54</t>
  </si>
  <si>
    <t>п/п № 25873 от 07.09.2018 - 23179,41  п/п № 30175 от 15.10.2018 - 64320,59</t>
  </si>
  <si>
    <t>п/п № 25873 от 07.09.2018 - 60432,01 п/п № 30175 от 15.10.2018 - 167067,99</t>
  </si>
  <si>
    <t>Ремонт уличного освещения в рабочем поселке Сява</t>
  </si>
  <si>
    <t>Городской округ город Шахунья (АТО р.п.Сява)</t>
  </si>
  <si>
    <t>распоряжение от 04.07.2018 № 273-р</t>
  </si>
  <si>
    <t>извещение №0132300029518000123 от 22.07.2018</t>
  </si>
  <si>
    <t>протокол №97/1 от 31.07.2018, протокол № 97/3 от 06.08.2018</t>
  </si>
  <si>
    <t>Муниципальный контракт № 1025187 от 22.08.2018         (ООО "НПП ЛАЙТАП")</t>
  </si>
  <si>
    <t>Формы (КС-2 и КС-3) от 14.09.2018 -889999,26</t>
  </si>
  <si>
    <t>п/п № 28564 от 03.10.2018 - 462799,30</t>
  </si>
  <si>
    <t>п/п № 28563 от 03.10.2018 - 266999,97</t>
  </si>
  <si>
    <t>п/п № 28563 от 03.10.2018 - 44500,00</t>
  </si>
  <si>
    <t>п/п № 28563 от 03.10.2018 - 115699,99</t>
  </si>
  <si>
    <t>Благоустройство территории памятника воинам, павшим в годы ВОВ, установленного в деревне Большая Свеча</t>
  </si>
  <si>
    <t>Городской округ город Шахунья (АТО Хмелевицкий сельсовет)</t>
  </si>
  <si>
    <t>распоряжение от 04.07.2018 № 268-р</t>
  </si>
  <si>
    <t>извещение №0132300029518000129 от 26.07.2018</t>
  </si>
  <si>
    <t>протокол № 101/1 от 06.08.2018</t>
  </si>
  <si>
    <t>Муниципальный контракт № 1025073 от 17.08.2018          (ООО "Элла")</t>
  </si>
  <si>
    <t>Формы (КС-2 и КС-3) от 01.10.2018 - 719050,70</t>
  </si>
  <si>
    <t>п/п №30980 от 23.10.2018 - 373350,70</t>
  </si>
  <si>
    <t>п/п № 30979 от 23.10.2018 - 216000,00</t>
  </si>
  <si>
    <t>п/п № 30979 от 23.10.2018 - 36000,00</t>
  </si>
  <si>
    <t>п/п № 30979 от 23.10.2018 - 93700,00</t>
  </si>
  <si>
    <t>Муниципальный контракт № 120 от 14.08.2018          (ООО "Элла")</t>
  </si>
  <si>
    <t>Формы (КС-2 и КС-3) от 27.09.2018 - 60000,00</t>
  </si>
  <si>
    <t>п/п № 29185 от 04.010.2018 - 31200,00</t>
  </si>
  <si>
    <t>п/п № 29186 от 04.010.2018 - 18000,00</t>
  </si>
  <si>
    <t>п/п № 29186 от 04.010.2018 - 3000,00</t>
  </si>
  <si>
    <t>п/п № 29186 от 04.010.2018 - 7800,00</t>
  </si>
  <si>
    <t>Благоустройство территории кладбища в селе Хмелевицы</t>
  </si>
  <si>
    <t>распоряжение от 04.07.2018 № 270-р</t>
  </si>
  <si>
    <t>извещение №0132300029518000128 от 25.07.2018</t>
  </si>
  <si>
    <t>протокол № 106/1 от 03.08.2018</t>
  </si>
  <si>
    <t>х</t>
  </si>
  <si>
    <t>Муниципальный контракт № 1024375 от 14.08.2018         (ООО "Дорожник")</t>
  </si>
  <si>
    <t>п/п № 38235 от 17.12.2018 - 338435,00</t>
  </si>
  <si>
    <t>Формы (КС-2 и КС-3) от 06.12.2018 -652435,00</t>
  </si>
  <si>
    <t>п/п № 38236 от 17.12.2018 - 196000,00</t>
  </si>
  <si>
    <t>п/п № 38236 от 17.12.2018 - 33000,00</t>
  </si>
  <si>
    <t>п/п № 38236 от 17.12.2018 - 85000,00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</si>
</sst>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/>
    <xf numFmtId="164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7" fillId="0" borderId="5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3" fontId="7" fillId="0" borderId="5" xfId="0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1" xfId="1" applyFont="1" applyBorder="1" applyAlignment="1">
      <alignment horizontal="center" vertical="center" wrapText="1"/>
    </xf>
    <xf numFmtId="164" fontId="4" fillId="0" borderId="12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4" fillId="0" borderId="9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9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1" xfId="1" applyFont="1" applyBorder="1" applyAlignment="1">
      <alignment horizontal="center" vertical="center" wrapText="1"/>
    </xf>
    <xf numFmtId="164" fontId="4" fillId="0" borderId="12" xfId="1" applyFont="1" applyBorder="1" applyAlignment="1">
      <alignment horizontal="center" vertical="center" wrapText="1"/>
    </xf>
    <xf numFmtId="164" fontId="4" fillId="0" borderId="10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workbookViewId="0">
      <selection activeCell="L11" sqref="L11"/>
    </sheetView>
  </sheetViews>
  <sheetFormatPr defaultRowHeight="15" x14ac:dyDescent="0.25"/>
  <cols>
    <col min="1" max="1" width="4.42578125" style="1" customWidth="1"/>
    <col min="2" max="2" width="19.140625" style="1" customWidth="1"/>
    <col min="3" max="3" width="17.28515625" style="1" customWidth="1"/>
    <col min="4" max="4" width="12.5703125" style="1" customWidth="1"/>
    <col min="5" max="5" width="12.42578125" style="1" customWidth="1"/>
    <col min="6" max="6" width="14" style="1" customWidth="1"/>
    <col min="7" max="7" width="21.28515625" style="1" customWidth="1"/>
    <col min="8" max="8" width="13.28515625" style="1" customWidth="1"/>
    <col min="9" max="9" width="17.5703125" style="1" customWidth="1"/>
    <col min="10" max="10" width="15.140625" style="1" customWidth="1"/>
    <col min="11" max="11" width="8.28515625" style="1" customWidth="1"/>
    <col min="12" max="12" width="15.85546875" style="1" customWidth="1"/>
    <col min="13" max="13" width="8.140625" style="1" customWidth="1"/>
    <col min="14" max="14" width="14.140625" style="1" customWidth="1"/>
    <col min="15" max="15" width="9.140625" style="1"/>
    <col min="16" max="16" width="12.140625" style="1" customWidth="1"/>
    <col min="17" max="17" width="9.140625" style="1"/>
    <col min="18" max="18" width="12" style="1" customWidth="1"/>
    <col min="19" max="19" width="11.7109375" style="1" customWidth="1"/>
    <col min="20" max="20" width="11.85546875" style="1" customWidth="1"/>
    <col min="21" max="16384" width="9.140625" style="1"/>
  </cols>
  <sheetData>
    <row r="1" spans="1:20" x14ac:dyDescent="0.25">
      <c r="G1" s="2"/>
      <c r="I1" s="2"/>
      <c r="J1" s="2"/>
      <c r="R1" s="11" t="s">
        <v>30</v>
      </c>
    </row>
    <row r="2" spans="1:20" x14ac:dyDescent="0.25">
      <c r="G2" s="2"/>
      <c r="I2" s="2"/>
      <c r="J2" s="2"/>
      <c r="R2" s="11" t="s">
        <v>22</v>
      </c>
    </row>
    <row r="3" spans="1:20" x14ac:dyDescent="0.25">
      <c r="G3" s="2"/>
      <c r="H3" s="2"/>
      <c r="R3" s="11" t="s">
        <v>31</v>
      </c>
    </row>
    <row r="4" spans="1:20" ht="9" customHeight="1" x14ac:dyDescent="0.25">
      <c r="G4" s="2"/>
      <c r="H4" s="2"/>
    </row>
    <row r="5" spans="1:20" ht="15" customHeight="1" x14ac:dyDescent="0.25">
      <c r="A5" s="8"/>
      <c r="B5" s="61" t="s">
        <v>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5" customHeight="1" x14ac:dyDescent="0.25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3.5" customHeight="1" x14ac:dyDescent="0.25">
      <c r="S7" s="1" t="s">
        <v>26</v>
      </c>
    </row>
    <row r="8" spans="1:20" s="3" customFormat="1" ht="15" customHeight="1" x14ac:dyDescent="0.2">
      <c r="A8" s="63" t="s">
        <v>3</v>
      </c>
      <c r="B8" s="63" t="s">
        <v>1</v>
      </c>
      <c r="C8" s="63" t="s">
        <v>2</v>
      </c>
      <c r="D8" s="62" t="s">
        <v>4</v>
      </c>
      <c r="E8" s="62"/>
      <c r="F8" s="62"/>
      <c r="G8" s="63" t="s">
        <v>7</v>
      </c>
      <c r="H8" s="63" t="s">
        <v>8</v>
      </c>
      <c r="I8" s="63" t="s">
        <v>23</v>
      </c>
      <c r="J8" s="62" t="s">
        <v>9</v>
      </c>
      <c r="K8" s="62"/>
      <c r="L8" s="62"/>
      <c r="M8" s="62"/>
      <c r="N8" s="62"/>
      <c r="O8" s="62"/>
      <c r="P8" s="5"/>
      <c r="Q8" s="5"/>
      <c r="R8" s="62" t="s">
        <v>14</v>
      </c>
      <c r="S8" s="62"/>
      <c r="T8" s="62"/>
    </row>
    <row r="9" spans="1:20" s="3" customFormat="1" ht="69.75" customHeight="1" x14ac:dyDescent="0.2">
      <c r="A9" s="63"/>
      <c r="B9" s="63"/>
      <c r="C9" s="63"/>
      <c r="D9" s="6" t="s">
        <v>10</v>
      </c>
      <c r="E9" s="6" t="s">
        <v>5</v>
      </c>
      <c r="F9" s="6" t="s">
        <v>6</v>
      </c>
      <c r="G9" s="63"/>
      <c r="H9" s="63"/>
      <c r="I9" s="63"/>
      <c r="J9" s="6" t="s">
        <v>18</v>
      </c>
      <c r="K9" s="6" t="s">
        <v>11</v>
      </c>
      <c r="L9" s="6" t="s">
        <v>19</v>
      </c>
      <c r="M9" s="6" t="s">
        <v>12</v>
      </c>
      <c r="N9" s="6" t="s">
        <v>20</v>
      </c>
      <c r="O9" s="6" t="s">
        <v>13</v>
      </c>
      <c r="P9" s="6" t="s">
        <v>21</v>
      </c>
      <c r="Q9" s="6" t="s">
        <v>13</v>
      </c>
      <c r="R9" s="6" t="s">
        <v>15</v>
      </c>
      <c r="S9" s="5" t="s">
        <v>16</v>
      </c>
      <c r="T9" s="5" t="s">
        <v>17</v>
      </c>
    </row>
    <row r="10" spans="1:20" s="3" customFormat="1" ht="11.25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</row>
    <row r="11" spans="1:20" s="4" customFormat="1" ht="81.75" customHeight="1" thickBot="1" x14ac:dyDescent="0.3">
      <c r="A11" s="27">
        <v>1</v>
      </c>
      <c r="B11" s="24" t="s">
        <v>32</v>
      </c>
      <c r="C11" s="24" t="s">
        <v>28</v>
      </c>
      <c r="D11" s="6" t="s">
        <v>33</v>
      </c>
      <c r="E11" s="6" t="s">
        <v>34</v>
      </c>
      <c r="F11" s="6" t="s">
        <v>35</v>
      </c>
      <c r="G11" s="6" t="s">
        <v>36</v>
      </c>
      <c r="H11" s="7">
        <v>3076493.64</v>
      </c>
      <c r="I11" s="6" t="s">
        <v>37</v>
      </c>
      <c r="J11" s="6" t="s">
        <v>38</v>
      </c>
      <c r="K11" s="6">
        <v>52</v>
      </c>
      <c r="L11" s="6" t="s">
        <v>39</v>
      </c>
      <c r="M11" s="6">
        <v>30</v>
      </c>
      <c r="N11" s="22" t="s">
        <v>40</v>
      </c>
      <c r="O11" s="6">
        <v>5</v>
      </c>
      <c r="P11" s="22" t="s">
        <v>41</v>
      </c>
      <c r="Q11" s="6">
        <v>13</v>
      </c>
      <c r="R11" s="25">
        <v>1599493.64</v>
      </c>
      <c r="S11" s="26">
        <f>J12</f>
        <v>1599493.64</v>
      </c>
      <c r="T11" s="26">
        <f>R11-S11</f>
        <v>0</v>
      </c>
    </row>
    <row r="12" spans="1:20" s="16" customFormat="1" ht="18" customHeight="1" thickBot="1" x14ac:dyDescent="0.25">
      <c r="A12" s="58" t="s">
        <v>29</v>
      </c>
      <c r="B12" s="59"/>
      <c r="C12" s="59"/>
      <c r="D12" s="59"/>
      <c r="E12" s="59"/>
      <c r="F12" s="59"/>
      <c r="G12" s="60"/>
      <c r="H12" s="17">
        <f>H11</f>
        <v>3076493.64</v>
      </c>
      <c r="I12" s="17">
        <v>3076493.64</v>
      </c>
      <c r="J12" s="17">
        <v>1599493.64</v>
      </c>
      <c r="K12" s="18">
        <v>52</v>
      </c>
      <c r="L12" s="17">
        <v>923000</v>
      </c>
      <c r="M12" s="18">
        <v>30</v>
      </c>
      <c r="N12" s="17">
        <v>154000</v>
      </c>
      <c r="O12" s="18">
        <v>5</v>
      </c>
      <c r="P12" s="17">
        <v>400000</v>
      </c>
      <c r="Q12" s="18">
        <v>13</v>
      </c>
      <c r="R12" s="17">
        <f>R11</f>
        <v>1599493.64</v>
      </c>
      <c r="S12" s="19">
        <f>S11</f>
        <v>1599493.64</v>
      </c>
      <c r="T12" s="20">
        <f>R12-S12</f>
        <v>0</v>
      </c>
    </row>
    <row r="13" spans="1:20" s="4" customFormat="1" ht="63" customHeight="1" x14ac:dyDescent="0.25">
      <c r="A13" s="48">
        <v>2</v>
      </c>
      <c r="B13" s="50" t="s">
        <v>42</v>
      </c>
      <c r="C13" s="50" t="s">
        <v>43</v>
      </c>
      <c r="D13" s="13"/>
      <c r="E13" s="13"/>
      <c r="F13" s="13"/>
      <c r="G13" s="13" t="s">
        <v>55</v>
      </c>
      <c r="H13" s="12">
        <v>46480.2</v>
      </c>
      <c r="I13" s="13" t="s">
        <v>44</v>
      </c>
      <c r="J13" s="13" t="s">
        <v>45</v>
      </c>
      <c r="K13" s="13">
        <v>52</v>
      </c>
      <c r="L13" s="13" t="s">
        <v>46</v>
      </c>
      <c r="M13" s="13">
        <v>30</v>
      </c>
      <c r="N13" s="23" t="s">
        <v>47</v>
      </c>
      <c r="O13" s="13">
        <v>5</v>
      </c>
      <c r="P13" s="23" t="s">
        <v>48</v>
      </c>
      <c r="Q13" s="13">
        <v>13</v>
      </c>
      <c r="R13" s="64">
        <v>259188.38</v>
      </c>
      <c r="S13" s="64">
        <f>J15</f>
        <v>259188.38</v>
      </c>
      <c r="T13" s="64">
        <f>R13-S13</f>
        <v>0</v>
      </c>
    </row>
    <row r="14" spans="1:20" s="4" customFormat="1" ht="68.25" customHeight="1" thickBot="1" x14ac:dyDescent="0.3">
      <c r="A14" s="49"/>
      <c r="B14" s="51"/>
      <c r="C14" s="51"/>
      <c r="D14" s="14" t="s">
        <v>49</v>
      </c>
      <c r="E14" s="14" t="s">
        <v>50</v>
      </c>
      <c r="F14" s="14" t="s">
        <v>51</v>
      </c>
      <c r="G14" s="14" t="s">
        <v>52</v>
      </c>
      <c r="H14" s="15">
        <v>452708.18</v>
      </c>
      <c r="I14" s="14" t="s">
        <v>53</v>
      </c>
      <c r="J14" s="14" t="s">
        <v>54</v>
      </c>
      <c r="K14" s="14">
        <v>52</v>
      </c>
      <c r="L14" s="14" t="s">
        <v>56</v>
      </c>
      <c r="M14" s="14">
        <v>30</v>
      </c>
      <c r="N14" s="28" t="s">
        <v>57</v>
      </c>
      <c r="O14" s="14">
        <v>5</v>
      </c>
      <c r="P14" s="28" t="s">
        <v>58</v>
      </c>
      <c r="Q14" s="14">
        <v>13</v>
      </c>
      <c r="R14" s="72"/>
      <c r="S14" s="72"/>
      <c r="T14" s="72"/>
    </row>
    <row r="15" spans="1:20" s="4" customFormat="1" ht="30" customHeight="1" thickBot="1" x14ac:dyDescent="0.3">
      <c r="A15" s="58" t="s">
        <v>29</v>
      </c>
      <c r="B15" s="59"/>
      <c r="C15" s="59"/>
      <c r="D15" s="59"/>
      <c r="E15" s="59"/>
      <c r="F15" s="59"/>
      <c r="G15" s="60"/>
      <c r="H15" s="17">
        <f>H13+H14</f>
        <v>499188.38</v>
      </c>
      <c r="I15" s="17">
        <v>499188.38</v>
      </c>
      <c r="J15" s="17">
        <v>259188.38</v>
      </c>
      <c r="K15" s="21" t="s">
        <v>59</v>
      </c>
      <c r="L15" s="17">
        <v>150000</v>
      </c>
      <c r="M15" s="21">
        <v>30</v>
      </c>
      <c r="N15" s="17">
        <v>25000</v>
      </c>
      <c r="O15" s="21" t="s">
        <v>60</v>
      </c>
      <c r="P15" s="17">
        <v>65000</v>
      </c>
      <c r="Q15" s="21" t="s">
        <v>61</v>
      </c>
      <c r="R15" s="17">
        <f>R13</f>
        <v>259188.38</v>
      </c>
      <c r="S15" s="17">
        <f>S13</f>
        <v>259188.38</v>
      </c>
      <c r="T15" s="17">
        <f>T13</f>
        <v>0</v>
      </c>
    </row>
    <row r="16" spans="1:20" s="4" customFormat="1" ht="64.5" customHeight="1" x14ac:dyDescent="0.25">
      <c r="A16" s="66">
        <v>3</v>
      </c>
      <c r="B16" s="68" t="s">
        <v>62</v>
      </c>
      <c r="C16" s="68" t="s">
        <v>43</v>
      </c>
      <c r="D16" s="35" t="s">
        <v>63</v>
      </c>
      <c r="E16" s="35" t="s">
        <v>64</v>
      </c>
      <c r="F16" s="35" t="s">
        <v>65</v>
      </c>
      <c r="G16" s="35" t="s">
        <v>66</v>
      </c>
      <c r="H16" s="30">
        <v>226637.7</v>
      </c>
      <c r="I16" s="35" t="s">
        <v>67</v>
      </c>
      <c r="J16" s="35" t="s">
        <v>68</v>
      </c>
      <c r="K16" s="35">
        <v>52</v>
      </c>
      <c r="L16" s="35" t="s">
        <v>69</v>
      </c>
      <c r="M16" s="35">
        <v>30</v>
      </c>
      <c r="N16" s="35" t="s">
        <v>70</v>
      </c>
      <c r="O16" s="35">
        <v>5</v>
      </c>
      <c r="P16" s="35" t="s">
        <v>71</v>
      </c>
      <c r="Q16" s="35">
        <v>13</v>
      </c>
      <c r="R16" s="70">
        <v>122925.72</v>
      </c>
      <c r="S16" s="70">
        <v>122925.72</v>
      </c>
      <c r="T16" s="70">
        <f>R16-S16</f>
        <v>0</v>
      </c>
    </row>
    <row r="17" spans="1:20" s="4" customFormat="1" ht="64.5" customHeight="1" thickBot="1" x14ac:dyDescent="0.3">
      <c r="A17" s="67"/>
      <c r="B17" s="69"/>
      <c r="C17" s="69"/>
      <c r="D17" s="36"/>
      <c r="E17" s="36"/>
      <c r="F17" s="36"/>
      <c r="G17" s="36" t="s">
        <v>72</v>
      </c>
      <c r="H17" s="31">
        <v>10040.620000000001</v>
      </c>
      <c r="I17" s="36" t="s">
        <v>73</v>
      </c>
      <c r="J17" s="36" t="s">
        <v>74</v>
      </c>
      <c r="K17" s="36">
        <v>52</v>
      </c>
      <c r="L17" s="36" t="s">
        <v>75</v>
      </c>
      <c r="M17" s="36">
        <v>30</v>
      </c>
      <c r="N17" s="36" t="s">
        <v>76</v>
      </c>
      <c r="O17" s="36">
        <v>5</v>
      </c>
      <c r="P17" s="36" t="s">
        <v>77</v>
      </c>
      <c r="Q17" s="36">
        <v>13</v>
      </c>
      <c r="R17" s="71"/>
      <c r="S17" s="71"/>
      <c r="T17" s="71"/>
    </row>
    <row r="18" spans="1:20" s="4" customFormat="1" ht="30.75" customHeight="1" thickBot="1" x14ac:dyDescent="0.3">
      <c r="A18" s="58" t="s">
        <v>29</v>
      </c>
      <c r="B18" s="59"/>
      <c r="C18" s="59"/>
      <c r="D18" s="59"/>
      <c r="E18" s="59"/>
      <c r="F18" s="59"/>
      <c r="G18" s="60"/>
      <c r="H18" s="17">
        <f>H16+H17</f>
        <v>236678.32</v>
      </c>
      <c r="I18" s="17">
        <v>236678.32</v>
      </c>
      <c r="J18" s="17">
        <v>122925.72</v>
      </c>
      <c r="K18" s="18">
        <v>52</v>
      </c>
      <c r="L18" s="17">
        <v>71058.06</v>
      </c>
      <c r="M18" s="18">
        <v>30</v>
      </c>
      <c r="N18" s="17">
        <v>11843.01</v>
      </c>
      <c r="O18" s="18">
        <v>5</v>
      </c>
      <c r="P18" s="17">
        <v>30851.53</v>
      </c>
      <c r="Q18" s="18">
        <v>13</v>
      </c>
      <c r="R18" s="17">
        <f>R16</f>
        <v>122925.72</v>
      </c>
      <c r="S18" s="17">
        <f>S16</f>
        <v>122925.72</v>
      </c>
      <c r="T18" s="17">
        <f>T16</f>
        <v>0</v>
      </c>
    </row>
    <row r="19" spans="1:20" s="4" customFormat="1" ht="55.5" customHeight="1" x14ac:dyDescent="0.25">
      <c r="A19" s="48">
        <v>4</v>
      </c>
      <c r="B19" s="50" t="s">
        <v>78</v>
      </c>
      <c r="C19" s="50" t="s">
        <v>79</v>
      </c>
      <c r="D19" s="6" t="s">
        <v>80</v>
      </c>
      <c r="E19" s="6" t="s">
        <v>81</v>
      </c>
      <c r="F19" s="6" t="s">
        <v>82</v>
      </c>
      <c r="G19" s="6" t="s">
        <v>83</v>
      </c>
      <c r="H19" s="7">
        <v>410939.29</v>
      </c>
      <c r="I19" s="6" t="s">
        <v>84</v>
      </c>
      <c r="J19" s="6" t="s">
        <v>85</v>
      </c>
      <c r="K19" s="6">
        <v>52</v>
      </c>
      <c r="L19" s="6" t="s">
        <v>86</v>
      </c>
      <c r="M19" s="6">
        <v>30</v>
      </c>
      <c r="N19" s="29" t="s">
        <v>87</v>
      </c>
      <c r="O19" s="6">
        <v>5</v>
      </c>
      <c r="P19" s="29" t="s">
        <v>88</v>
      </c>
      <c r="Q19" s="6">
        <v>13</v>
      </c>
      <c r="R19" s="64">
        <v>233548.95</v>
      </c>
      <c r="S19" s="64">
        <f>J21</f>
        <v>233548.95</v>
      </c>
      <c r="T19" s="64">
        <f>R19-S19</f>
        <v>0</v>
      </c>
    </row>
    <row r="20" spans="1:20" s="4" customFormat="1" ht="60" customHeight="1" thickBot="1" x14ac:dyDescent="0.3">
      <c r="A20" s="49"/>
      <c r="B20" s="51"/>
      <c r="C20" s="51"/>
      <c r="D20" s="6"/>
      <c r="E20" s="6"/>
      <c r="F20" s="6"/>
      <c r="G20" s="6" t="s">
        <v>89</v>
      </c>
      <c r="H20" s="7">
        <v>39055.64</v>
      </c>
      <c r="I20" s="6" t="s">
        <v>90</v>
      </c>
      <c r="J20" s="6" t="s">
        <v>91</v>
      </c>
      <c r="K20" s="6">
        <v>52</v>
      </c>
      <c r="L20" s="29" t="s">
        <v>92</v>
      </c>
      <c r="M20" s="6">
        <v>30</v>
      </c>
      <c r="N20" s="29" t="s">
        <v>93</v>
      </c>
      <c r="O20" s="6">
        <v>5</v>
      </c>
      <c r="P20" s="29" t="s">
        <v>94</v>
      </c>
      <c r="Q20" s="6">
        <v>13</v>
      </c>
      <c r="R20" s="65"/>
      <c r="S20" s="65"/>
      <c r="T20" s="65"/>
    </row>
    <row r="21" spans="1:20" s="4" customFormat="1" ht="28.5" customHeight="1" thickBot="1" x14ac:dyDescent="0.3">
      <c r="A21" s="58" t="s">
        <v>29</v>
      </c>
      <c r="B21" s="59"/>
      <c r="C21" s="59"/>
      <c r="D21" s="59"/>
      <c r="E21" s="59"/>
      <c r="F21" s="59"/>
      <c r="G21" s="60"/>
      <c r="H21" s="17">
        <f>H19+H20</f>
        <v>449994.93</v>
      </c>
      <c r="I21" s="17">
        <v>449994.93</v>
      </c>
      <c r="J21" s="17">
        <v>233548.95</v>
      </c>
      <c r="K21" s="18">
        <v>52</v>
      </c>
      <c r="L21" s="17">
        <v>135071.10999999999</v>
      </c>
      <c r="M21" s="18">
        <v>30</v>
      </c>
      <c r="N21" s="17">
        <v>22750.94</v>
      </c>
      <c r="O21" s="18">
        <v>5</v>
      </c>
      <c r="P21" s="17">
        <v>58623.93</v>
      </c>
      <c r="Q21" s="18">
        <v>13</v>
      </c>
      <c r="R21" s="17">
        <f>R19</f>
        <v>233548.95</v>
      </c>
      <c r="S21" s="17">
        <f>S19</f>
        <v>233548.95</v>
      </c>
      <c r="T21" s="17">
        <f>-T19</f>
        <v>0</v>
      </c>
    </row>
    <row r="22" spans="1:20" s="4" customFormat="1" ht="60" customHeight="1" thickBot="1" x14ac:dyDescent="0.3">
      <c r="A22" s="32">
        <v>5</v>
      </c>
      <c r="B22" s="33" t="s">
        <v>95</v>
      </c>
      <c r="C22" s="33" t="s">
        <v>79</v>
      </c>
      <c r="D22" s="33" t="s">
        <v>96</v>
      </c>
      <c r="E22" s="33" t="s">
        <v>107</v>
      </c>
      <c r="F22" s="33" t="s">
        <v>97</v>
      </c>
      <c r="G22" s="33" t="s">
        <v>98</v>
      </c>
      <c r="H22" s="34">
        <v>294252.67</v>
      </c>
      <c r="I22" s="33" t="s">
        <v>99</v>
      </c>
      <c r="J22" s="33" t="s">
        <v>100</v>
      </c>
      <c r="K22" s="33">
        <v>52</v>
      </c>
      <c r="L22" s="33" t="s">
        <v>101</v>
      </c>
      <c r="M22" s="33">
        <v>30</v>
      </c>
      <c r="N22" s="33" t="s">
        <v>102</v>
      </c>
      <c r="O22" s="33">
        <v>5</v>
      </c>
      <c r="P22" s="33" t="s">
        <v>103</v>
      </c>
      <c r="Q22" s="33">
        <v>13</v>
      </c>
      <c r="R22" s="34">
        <v>152845.85999999999</v>
      </c>
      <c r="S22" s="34">
        <f>J23</f>
        <v>152845.85999999999</v>
      </c>
      <c r="T22" s="34">
        <f>R22-S22</f>
        <v>0</v>
      </c>
    </row>
    <row r="23" spans="1:20" s="4" customFormat="1" ht="22.5" customHeight="1" thickBot="1" x14ac:dyDescent="0.3">
      <c r="A23" s="55" t="s">
        <v>29</v>
      </c>
      <c r="B23" s="56"/>
      <c r="C23" s="56"/>
      <c r="D23" s="56"/>
      <c r="E23" s="56"/>
      <c r="F23" s="56"/>
      <c r="G23" s="57"/>
      <c r="H23" s="17">
        <f>H22</f>
        <v>294252.67</v>
      </c>
      <c r="I23" s="17">
        <v>294252.67</v>
      </c>
      <c r="J23" s="17">
        <v>152845.85999999999</v>
      </c>
      <c r="K23" s="18">
        <v>52</v>
      </c>
      <c r="L23" s="17">
        <v>88323.5</v>
      </c>
      <c r="M23" s="18">
        <v>30</v>
      </c>
      <c r="N23" s="17">
        <v>14720.58</v>
      </c>
      <c r="O23" s="18">
        <v>5</v>
      </c>
      <c r="P23" s="17">
        <v>38362.730000000003</v>
      </c>
      <c r="Q23" s="18">
        <v>13</v>
      </c>
      <c r="R23" s="17">
        <f>R22</f>
        <v>152845.85999999999</v>
      </c>
      <c r="S23" s="17">
        <f>S22</f>
        <v>152845.85999999999</v>
      </c>
      <c r="T23" s="17">
        <f>T22</f>
        <v>0</v>
      </c>
    </row>
    <row r="24" spans="1:20" s="4" customFormat="1" ht="86.25" customHeight="1" thickBot="1" x14ac:dyDescent="0.3">
      <c r="A24" s="32">
        <v>6</v>
      </c>
      <c r="B24" s="33" t="s">
        <v>104</v>
      </c>
      <c r="C24" s="33" t="s">
        <v>105</v>
      </c>
      <c r="D24" s="33" t="s">
        <v>106</v>
      </c>
      <c r="E24" s="33" t="s">
        <v>108</v>
      </c>
      <c r="F24" s="33" t="s">
        <v>109</v>
      </c>
      <c r="G24" s="33" t="s">
        <v>110</v>
      </c>
      <c r="H24" s="34">
        <v>1747033.66</v>
      </c>
      <c r="I24" s="33" t="s">
        <v>111</v>
      </c>
      <c r="J24" s="33" t="s">
        <v>112</v>
      </c>
      <c r="K24" s="33">
        <v>52</v>
      </c>
      <c r="L24" s="33" t="s">
        <v>113</v>
      </c>
      <c r="M24" s="33">
        <v>30</v>
      </c>
      <c r="N24" s="33" t="s">
        <v>114</v>
      </c>
      <c r="O24" s="33">
        <v>5</v>
      </c>
      <c r="P24" s="33" t="s">
        <v>115</v>
      </c>
      <c r="Q24" s="33">
        <v>13</v>
      </c>
      <c r="R24" s="34">
        <v>907833.66</v>
      </c>
      <c r="S24" s="34">
        <f>J25</f>
        <v>907833.66</v>
      </c>
      <c r="T24" s="34">
        <f>R24-S24</f>
        <v>0</v>
      </c>
    </row>
    <row r="25" spans="1:20" s="4" customFormat="1" ht="32.25" customHeight="1" thickBot="1" x14ac:dyDescent="0.3">
      <c r="A25" s="55" t="s">
        <v>29</v>
      </c>
      <c r="B25" s="56"/>
      <c r="C25" s="56"/>
      <c r="D25" s="56"/>
      <c r="E25" s="56"/>
      <c r="F25" s="56"/>
      <c r="G25" s="57"/>
      <c r="H25" s="17">
        <f>H24</f>
        <v>1747033.66</v>
      </c>
      <c r="I25" s="17">
        <v>1747033.66</v>
      </c>
      <c r="J25" s="17">
        <v>907833.66</v>
      </c>
      <c r="K25" s="18">
        <v>52</v>
      </c>
      <c r="L25" s="17">
        <v>524200</v>
      </c>
      <c r="M25" s="18">
        <v>30</v>
      </c>
      <c r="N25" s="17">
        <v>87500</v>
      </c>
      <c r="O25" s="18">
        <v>5</v>
      </c>
      <c r="P25" s="17">
        <v>227500</v>
      </c>
      <c r="Q25" s="18">
        <v>13</v>
      </c>
      <c r="R25" s="17">
        <f>R24</f>
        <v>907833.66</v>
      </c>
      <c r="S25" s="17">
        <f>S24</f>
        <v>907833.66</v>
      </c>
      <c r="T25" s="17">
        <f>T24</f>
        <v>0</v>
      </c>
    </row>
    <row r="26" spans="1:20" s="4" customFormat="1" ht="56.25" customHeight="1" thickBot="1" x14ac:dyDescent="0.3">
      <c r="A26" s="32">
        <v>7</v>
      </c>
      <c r="B26" s="33" t="s">
        <v>116</v>
      </c>
      <c r="C26" s="33" t="s">
        <v>117</v>
      </c>
      <c r="D26" s="33" t="s">
        <v>118</v>
      </c>
      <c r="E26" s="33" t="s">
        <v>119</v>
      </c>
      <c r="F26" s="33" t="s">
        <v>120</v>
      </c>
      <c r="G26" s="33" t="s">
        <v>121</v>
      </c>
      <c r="H26" s="34">
        <v>889999.26</v>
      </c>
      <c r="I26" s="33" t="s">
        <v>122</v>
      </c>
      <c r="J26" s="33" t="s">
        <v>123</v>
      </c>
      <c r="K26" s="33">
        <v>52</v>
      </c>
      <c r="L26" s="33" t="s">
        <v>124</v>
      </c>
      <c r="M26" s="33">
        <v>30</v>
      </c>
      <c r="N26" s="33" t="s">
        <v>125</v>
      </c>
      <c r="O26" s="33">
        <v>5</v>
      </c>
      <c r="P26" s="33" t="s">
        <v>126</v>
      </c>
      <c r="Q26" s="33">
        <v>13</v>
      </c>
      <c r="R26" s="34">
        <v>462799.3</v>
      </c>
      <c r="S26" s="34">
        <f>J27</f>
        <v>462799.3</v>
      </c>
      <c r="T26" s="34">
        <f>R26-S26</f>
        <v>0</v>
      </c>
    </row>
    <row r="27" spans="1:20" s="4" customFormat="1" ht="32.25" customHeight="1" thickBot="1" x14ac:dyDescent="0.3">
      <c r="A27" s="55" t="s">
        <v>29</v>
      </c>
      <c r="B27" s="56"/>
      <c r="C27" s="56"/>
      <c r="D27" s="56"/>
      <c r="E27" s="56"/>
      <c r="F27" s="56"/>
      <c r="G27" s="57"/>
      <c r="H27" s="17">
        <f>H26</f>
        <v>889999.26</v>
      </c>
      <c r="I27" s="17">
        <v>889999.26</v>
      </c>
      <c r="J27" s="17">
        <v>462799.3</v>
      </c>
      <c r="K27" s="18">
        <v>52</v>
      </c>
      <c r="L27" s="17">
        <v>266999.96999999997</v>
      </c>
      <c r="M27" s="18">
        <v>30</v>
      </c>
      <c r="N27" s="17">
        <v>44500</v>
      </c>
      <c r="O27" s="18">
        <v>5</v>
      </c>
      <c r="P27" s="17">
        <v>115699.99</v>
      </c>
      <c r="Q27" s="18">
        <v>13</v>
      </c>
      <c r="R27" s="17">
        <f>R26</f>
        <v>462799.3</v>
      </c>
      <c r="S27" s="17">
        <f>S26</f>
        <v>462799.3</v>
      </c>
      <c r="T27" s="17">
        <f>T26</f>
        <v>0</v>
      </c>
    </row>
    <row r="28" spans="1:20" s="4" customFormat="1" ht="64.5" customHeight="1" x14ac:dyDescent="0.25">
      <c r="A28" s="66">
        <v>8</v>
      </c>
      <c r="B28" s="68" t="s">
        <v>127</v>
      </c>
      <c r="C28" s="68" t="s">
        <v>128</v>
      </c>
      <c r="D28" s="35" t="s">
        <v>129</v>
      </c>
      <c r="E28" s="35" t="s">
        <v>130</v>
      </c>
      <c r="F28" s="35" t="s">
        <v>131</v>
      </c>
      <c r="G28" s="35" t="s">
        <v>132</v>
      </c>
      <c r="H28" s="30">
        <v>719050.7</v>
      </c>
      <c r="I28" s="35" t="s">
        <v>133</v>
      </c>
      <c r="J28" s="35" t="s">
        <v>134</v>
      </c>
      <c r="K28" s="35">
        <v>52</v>
      </c>
      <c r="L28" s="35" t="s">
        <v>135</v>
      </c>
      <c r="M28" s="35">
        <v>30</v>
      </c>
      <c r="N28" s="35" t="s">
        <v>136</v>
      </c>
      <c r="O28" s="35">
        <v>5</v>
      </c>
      <c r="P28" s="35" t="s">
        <v>137</v>
      </c>
      <c r="Q28" s="35">
        <v>13</v>
      </c>
      <c r="R28" s="70">
        <v>404550.7</v>
      </c>
      <c r="S28" s="70">
        <f>J30</f>
        <v>404550.7</v>
      </c>
      <c r="T28" s="70">
        <f>R28-S28</f>
        <v>0</v>
      </c>
    </row>
    <row r="29" spans="1:20" s="4" customFormat="1" ht="64.5" customHeight="1" thickBot="1" x14ac:dyDescent="0.3">
      <c r="A29" s="67"/>
      <c r="B29" s="69"/>
      <c r="C29" s="69"/>
      <c r="D29" s="36"/>
      <c r="E29" s="36"/>
      <c r="F29" s="36"/>
      <c r="G29" s="36" t="s">
        <v>138</v>
      </c>
      <c r="H29" s="31">
        <v>60000</v>
      </c>
      <c r="I29" s="36" t="s">
        <v>139</v>
      </c>
      <c r="J29" s="36" t="s">
        <v>140</v>
      </c>
      <c r="K29" s="36">
        <v>52</v>
      </c>
      <c r="L29" s="36" t="s">
        <v>141</v>
      </c>
      <c r="M29" s="36">
        <v>30</v>
      </c>
      <c r="N29" s="36" t="s">
        <v>142</v>
      </c>
      <c r="O29" s="36">
        <v>5</v>
      </c>
      <c r="P29" s="36" t="s">
        <v>143</v>
      </c>
      <c r="Q29" s="36">
        <v>13</v>
      </c>
      <c r="R29" s="71"/>
      <c r="S29" s="71"/>
      <c r="T29" s="71"/>
    </row>
    <row r="30" spans="1:20" s="4" customFormat="1" ht="30.75" customHeight="1" thickBot="1" x14ac:dyDescent="0.3">
      <c r="A30" s="58" t="s">
        <v>29</v>
      </c>
      <c r="B30" s="59"/>
      <c r="C30" s="59"/>
      <c r="D30" s="59"/>
      <c r="E30" s="59"/>
      <c r="F30" s="59"/>
      <c r="G30" s="60"/>
      <c r="H30" s="17">
        <f>H28+H29</f>
        <v>779050.7</v>
      </c>
      <c r="I30" s="17">
        <v>779050.7</v>
      </c>
      <c r="J30" s="17">
        <v>404550.7</v>
      </c>
      <c r="K30" s="18">
        <v>52</v>
      </c>
      <c r="L30" s="17">
        <v>234000</v>
      </c>
      <c r="M30" s="18">
        <v>30</v>
      </c>
      <c r="N30" s="17">
        <v>39000</v>
      </c>
      <c r="O30" s="18">
        <v>5</v>
      </c>
      <c r="P30" s="17">
        <v>101500</v>
      </c>
      <c r="Q30" s="18">
        <v>13</v>
      </c>
      <c r="R30" s="17">
        <f>R28</f>
        <v>404550.7</v>
      </c>
      <c r="S30" s="17">
        <f>S28</f>
        <v>404550.7</v>
      </c>
      <c r="T30" s="17">
        <f>T28</f>
        <v>0</v>
      </c>
    </row>
    <row r="31" spans="1:20" s="4" customFormat="1" ht="70.5" customHeight="1" thickBot="1" x14ac:dyDescent="0.3">
      <c r="A31" s="39">
        <v>9</v>
      </c>
      <c r="B31" s="37" t="s">
        <v>144</v>
      </c>
      <c r="C31" s="37" t="s">
        <v>128</v>
      </c>
      <c r="D31" s="37" t="s">
        <v>145</v>
      </c>
      <c r="E31" s="37" t="s">
        <v>146</v>
      </c>
      <c r="F31" s="37" t="s">
        <v>147</v>
      </c>
      <c r="G31" s="37" t="s">
        <v>149</v>
      </c>
      <c r="H31" s="38">
        <v>652435</v>
      </c>
      <c r="I31" s="40" t="s">
        <v>151</v>
      </c>
      <c r="J31" s="40" t="s">
        <v>150</v>
      </c>
      <c r="K31" s="40">
        <v>52</v>
      </c>
      <c r="L31" s="40" t="s">
        <v>152</v>
      </c>
      <c r="M31" s="40">
        <v>30</v>
      </c>
      <c r="N31" s="40" t="s">
        <v>153</v>
      </c>
      <c r="O31" s="40">
        <v>5</v>
      </c>
      <c r="P31" s="40" t="s">
        <v>154</v>
      </c>
      <c r="Q31" s="40">
        <v>13</v>
      </c>
      <c r="R31" s="41">
        <v>338435</v>
      </c>
      <c r="S31" s="41">
        <f>J32</f>
        <v>338435</v>
      </c>
      <c r="T31" s="41">
        <f>R31-S31</f>
        <v>0</v>
      </c>
    </row>
    <row r="32" spans="1:20" s="4" customFormat="1" ht="31.5" customHeight="1" thickBot="1" x14ac:dyDescent="0.3">
      <c r="A32" s="52" t="s">
        <v>29</v>
      </c>
      <c r="B32" s="53"/>
      <c r="C32" s="53"/>
      <c r="D32" s="53"/>
      <c r="E32" s="53"/>
      <c r="F32" s="53"/>
      <c r="G32" s="54"/>
      <c r="H32" s="42">
        <f>H31</f>
        <v>652435</v>
      </c>
      <c r="I32" s="42">
        <v>652435</v>
      </c>
      <c r="J32" s="42">
        <v>338435</v>
      </c>
      <c r="K32" s="43">
        <v>52</v>
      </c>
      <c r="L32" s="42">
        <v>196000</v>
      </c>
      <c r="M32" s="43">
        <v>30</v>
      </c>
      <c r="N32" s="42">
        <v>33000</v>
      </c>
      <c r="O32" s="43">
        <v>5</v>
      </c>
      <c r="P32" s="42">
        <v>85000</v>
      </c>
      <c r="Q32" s="43">
        <v>13</v>
      </c>
      <c r="R32" s="42">
        <f>R31</f>
        <v>338435</v>
      </c>
      <c r="S32" s="42">
        <f>S31</f>
        <v>338435</v>
      </c>
      <c r="T32" s="42">
        <f>T31</f>
        <v>0</v>
      </c>
    </row>
    <row r="33" spans="1:20" s="4" customFormat="1" ht="29.25" customHeight="1" thickBot="1" x14ac:dyDescent="0.3">
      <c r="A33" s="44"/>
      <c r="B33" s="44" t="s">
        <v>24</v>
      </c>
      <c r="C33" s="44" t="s">
        <v>25</v>
      </c>
      <c r="D33" s="18" t="s">
        <v>25</v>
      </c>
      <c r="E33" s="18" t="s">
        <v>25</v>
      </c>
      <c r="F33" s="18" t="s">
        <v>25</v>
      </c>
      <c r="G33" s="18" t="s">
        <v>25</v>
      </c>
      <c r="H33" s="17">
        <f>H12+H15+H18+H21+H23+H32+H30+H27+H25</f>
        <v>8625126.5599999987</v>
      </c>
      <c r="I33" s="17">
        <f>I12+I15+I18+I21+I23+I32+I30+I27+I25</f>
        <v>8625126.5599999987</v>
      </c>
      <c r="J33" s="17">
        <f>J12+J15+J18+J21+J23+J32+J30+J27+J25</f>
        <v>4481621.21</v>
      </c>
      <c r="K33" s="17" t="s">
        <v>148</v>
      </c>
      <c r="L33" s="17">
        <f t="shared" ref="L33" si="0">L12+L15+L18+L21+L23+L32+L30+L27+L25</f>
        <v>2588652.6399999997</v>
      </c>
      <c r="M33" s="17" t="s">
        <v>148</v>
      </c>
      <c r="N33" s="17">
        <f t="shared" ref="N33" si="1">N12+N15+N18+N21+N23+N32+N30+N27+N25</f>
        <v>432314.53</v>
      </c>
      <c r="O33" s="17" t="s">
        <v>148</v>
      </c>
      <c r="P33" s="17">
        <f t="shared" ref="P33" si="2">P12+P15+P18+P21+P23+P32+P30+P27+P25</f>
        <v>1122538.1800000002</v>
      </c>
      <c r="Q33" s="17" t="s">
        <v>148</v>
      </c>
      <c r="R33" s="17">
        <f>R12+R15+R18+R21+R23+R32+R30+R27+R25</f>
        <v>4481621.21</v>
      </c>
      <c r="S33" s="17">
        <f t="shared" ref="S33" si="3">S12+S15+S18+S21+S23+S32+S30+S27+S25</f>
        <v>4481621.21</v>
      </c>
      <c r="T33" s="17">
        <f t="shared" ref="T33" si="4">T12+T15+T18+T21+T23+T32+T30+T27+T25</f>
        <v>0</v>
      </c>
    </row>
    <row r="34" spans="1:20" ht="33.75" customHeight="1" x14ac:dyDescent="0.25"/>
    <row r="35" spans="1:20" hidden="1" x14ac:dyDescent="0.25"/>
    <row r="36" spans="1:20" x14ac:dyDescent="0.25">
      <c r="A36" s="45"/>
      <c r="B36" s="45"/>
      <c r="C36" s="45"/>
      <c r="D36" s="45"/>
      <c r="E36" s="8"/>
      <c r="F36" s="8"/>
      <c r="G36" s="8"/>
      <c r="H36" s="8"/>
      <c r="I36" s="8"/>
      <c r="J36" s="8"/>
      <c r="K36" s="8"/>
      <c r="L36" s="8"/>
      <c r="M36" s="8"/>
      <c r="N36" s="45"/>
      <c r="O36" s="45"/>
      <c r="P36" s="45"/>
      <c r="Q36" s="45"/>
      <c r="R36" s="45"/>
      <c r="S36" s="8"/>
      <c r="T36" s="8"/>
    </row>
    <row r="37" spans="1:20" x14ac:dyDescent="0.25">
      <c r="A37" s="45"/>
      <c r="B37" s="45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45"/>
      <c r="O37" s="45"/>
      <c r="P37" s="45"/>
      <c r="Q37" s="45"/>
      <c r="R37" s="45"/>
      <c r="S37" s="8"/>
      <c r="T37" s="8"/>
    </row>
    <row r="38" spans="1:20" x14ac:dyDescent="0.25">
      <c r="A38" s="45"/>
      <c r="B38" s="45"/>
      <c r="C38" s="45"/>
      <c r="D38" s="45"/>
      <c r="E38" s="8"/>
      <c r="F38" s="8"/>
      <c r="G38" s="8"/>
      <c r="H38" s="8"/>
      <c r="I38" s="8"/>
      <c r="J38" s="8"/>
      <c r="K38" s="8"/>
      <c r="L38" s="8"/>
      <c r="M38" s="8"/>
      <c r="N38" s="45"/>
      <c r="O38" s="45"/>
      <c r="P38" s="45"/>
      <c r="Q38" s="45"/>
      <c r="R38" s="45"/>
      <c r="S38" s="8"/>
      <c r="T38" s="8"/>
    </row>
    <row r="39" spans="1:20" x14ac:dyDescent="0.25">
      <c r="A39" s="9"/>
      <c r="B39" s="9"/>
      <c r="C39" s="9"/>
      <c r="D39" s="9"/>
      <c r="E39" s="8"/>
      <c r="F39" s="8"/>
      <c r="G39" s="8"/>
      <c r="H39" s="8"/>
      <c r="I39" s="8"/>
      <c r="J39" s="8"/>
      <c r="K39" s="8"/>
      <c r="L39" s="8"/>
      <c r="M39" s="8"/>
      <c r="N39" s="45"/>
      <c r="O39" s="45"/>
      <c r="P39" s="45"/>
      <c r="Q39" s="45"/>
      <c r="R39" s="45"/>
      <c r="S39" s="8"/>
      <c r="T39" s="8"/>
    </row>
    <row r="40" spans="1:20" ht="9" customHeight="1" x14ac:dyDescent="0.25">
      <c r="A40" s="10"/>
      <c r="B40" s="10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47"/>
      <c r="B41" s="47"/>
      <c r="C41" s="47"/>
      <c r="D41" s="4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26.25" customHeight="1" x14ac:dyDescent="0.25">
      <c r="A42" s="47"/>
      <c r="B42" s="47"/>
      <c r="C42" s="47"/>
      <c r="D42" s="4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47"/>
      <c r="B43" s="47"/>
      <c r="C43" s="47"/>
      <c r="D43" s="4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47"/>
      <c r="B44" s="47"/>
      <c r="C44" s="47"/>
      <c r="D44" s="4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.5" customHeight="1" x14ac:dyDescent="0.25">
      <c r="A45" s="10"/>
      <c r="B45" s="10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3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46"/>
      <c r="B47" s="46"/>
      <c r="C47" s="46"/>
      <c r="D47" s="46"/>
      <c r="E47" s="46"/>
      <c r="F47" s="46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</sheetData>
  <mergeCells count="56">
    <mergeCell ref="A12:G12"/>
    <mergeCell ref="A13:A14"/>
    <mergeCell ref="B13:B14"/>
    <mergeCell ref="C13:C14"/>
    <mergeCell ref="T16:T17"/>
    <mergeCell ref="A16:A17"/>
    <mergeCell ref="B16:B17"/>
    <mergeCell ref="C16:C17"/>
    <mergeCell ref="R16:R17"/>
    <mergeCell ref="S16:S17"/>
    <mergeCell ref="S28:S29"/>
    <mergeCell ref="T28:T29"/>
    <mergeCell ref="A15:G15"/>
    <mergeCell ref="R13:R14"/>
    <mergeCell ref="S13:S14"/>
    <mergeCell ref="T13:T14"/>
    <mergeCell ref="A18:G18"/>
    <mergeCell ref="S19:S20"/>
    <mergeCell ref="T19:T20"/>
    <mergeCell ref="A21:G21"/>
    <mergeCell ref="R19:R20"/>
    <mergeCell ref="B5:T5"/>
    <mergeCell ref="A6:T6"/>
    <mergeCell ref="D8:F8"/>
    <mergeCell ref="J8:O8"/>
    <mergeCell ref="R8:T8"/>
    <mergeCell ref="A8:A9"/>
    <mergeCell ref="B8:B9"/>
    <mergeCell ref="C8:C9"/>
    <mergeCell ref="G8:G9"/>
    <mergeCell ref="H8:H9"/>
    <mergeCell ref="I8:I9"/>
    <mergeCell ref="N36:R36"/>
    <mergeCell ref="A37:D37"/>
    <mergeCell ref="N37:R37"/>
    <mergeCell ref="A19:A20"/>
    <mergeCell ref="B19:B20"/>
    <mergeCell ref="C19:C20"/>
    <mergeCell ref="A32:G32"/>
    <mergeCell ref="A27:G27"/>
    <mergeCell ref="A23:G23"/>
    <mergeCell ref="A25:G25"/>
    <mergeCell ref="A36:D36"/>
    <mergeCell ref="A30:G30"/>
    <mergeCell ref="A28:A29"/>
    <mergeCell ref="B28:B29"/>
    <mergeCell ref="C28:C29"/>
    <mergeCell ref="R28:R29"/>
    <mergeCell ref="N38:R38"/>
    <mergeCell ref="A47:F47"/>
    <mergeCell ref="N39:R39"/>
    <mergeCell ref="A41:D41"/>
    <mergeCell ref="A42:D42"/>
    <mergeCell ref="A43:D43"/>
    <mergeCell ref="A44:D44"/>
    <mergeCell ref="A38:D38"/>
  </mergeCells>
  <pageMargins left="0.70866141732283472" right="0.70866141732283472" top="0.74803149606299213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Козлова Елена Леонидовна</cp:lastModifiedBy>
  <cp:lastPrinted>2018-12-18T10:31:44Z</cp:lastPrinted>
  <dcterms:created xsi:type="dcterms:W3CDTF">2014-06-10T12:02:19Z</dcterms:created>
  <dcterms:modified xsi:type="dcterms:W3CDTF">2019-08-29T07:59:30Z</dcterms:modified>
</cp:coreProperties>
</file>